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270" windowWidth="14040" windowHeight="13560" tabRatio="701" activeTab="0"/>
  </bookViews>
  <sheets>
    <sheet name="СН1" sheetId="1" r:id="rId1"/>
  </sheets>
  <definedNames>
    <definedName name="_xlnm.Print_Titles" localSheetId="0">'СН1'!$3:$4</definedName>
  </definedNames>
  <calcPr calcMode="manual" fullCalcOnLoad="1"/>
</workbook>
</file>

<file path=xl/sharedStrings.xml><?xml version="1.0" encoding="utf-8"?>
<sst xmlns="http://schemas.openxmlformats.org/spreadsheetml/2006/main" count="98" uniqueCount="83">
  <si>
    <t>Наименование подстанции</t>
  </si>
  <si>
    <t>ИТОГО</t>
  </si>
  <si>
    <t>ПС 110/35/6 кВ "Верхне-Колик-Еганская"</t>
  </si>
  <si>
    <t>ПС 110/35/6 кВ "Северо-Хохряковская"</t>
  </si>
  <si>
    <t>ПС 110/35/6 кВ "Бахиловская"</t>
  </si>
  <si>
    <t>ПС 110/35/6 кВ "Западный Варьеган"</t>
  </si>
  <si>
    <t>ПС 110/35/6 кВ "Тагринская"</t>
  </si>
  <si>
    <t>ПС 110/35/6 кВ "Светлая"</t>
  </si>
  <si>
    <t>ПС 110/35/6 кВ "КНС-5"</t>
  </si>
  <si>
    <t>ПС 110/35/6 кВ "КНС-1"</t>
  </si>
  <si>
    <t>ПС 110/35/6 кВ "КНС-2"</t>
  </si>
  <si>
    <t>ПС 110/35/10кВ "Газлифт"</t>
  </si>
  <si>
    <t>№ п/п</t>
  </si>
  <si>
    <t>ПС 220/110/35/6 кВ "Варьеган"</t>
  </si>
  <si>
    <t>ПС 35/6 кВ  "К-88"</t>
  </si>
  <si>
    <t>ПС 35/6 кВ  "К-225"</t>
  </si>
  <si>
    <t>ПС 35/6 кВ  "К-228"</t>
  </si>
  <si>
    <t>ПС 35/6 кВ  "К-6"</t>
  </si>
  <si>
    <t>ПС 35/6 кВ  "К-21"</t>
  </si>
  <si>
    <t>ПС 35/6 кВ  "Подкачка"</t>
  </si>
  <si>
    <t>ПС 35/6 кВ  "КНС-2 А"</t>
  </si>
  <si>
    <t>ПС 35/6 кВ  "ЦПС"</t>
  </si>
  <si>
    <t>ПС 35/6 кВ  "К-16"</t>
  </si>
  <si>
    <t>ПС 35/6 кВ  "К-24"</t>
  </si>
  <si>
    <t>ПС 35/6 кВ  "К-54"</t>
  </si>
  <si>
    <t>ПС 35/6 кВ  "К-256"</t>
  </si>
  <si>
    <t>ПС 35/6 кВ  "КНС-9"</t>
  </si>
  <si>
    <t>ПС 35/6 кВ  "К-14"</t>
  </si>
  <si>
    <t>ПС 35/6 кВ  "К-27"</t>
  </si>
  <si>
    <t>ПС 35/6 кВ  "К-34"</t>
  </si>
  <si>
    <t>ПС 35/6 кВ  "К-38"</t>
  </si>
  <si>
    <t>ПС 35/6 кВ  "К-272"</t>
  </si>
  <si>
    <t>ПС 35/6 кВ  "КНС-6"</t>
  </si>
  <si>
    <t>ПС 35/6 кВ  "КС-1"</t>
  </si>
  <si>
    <t>ПС 35/6 кВ  "КНС-4А"</t>
  </si>
  <si>
    <t>ПС 35/6 кВ  "К-68"</t>
  </si>
  <si>
    <t>ПС 35/6 кВ  "К-80"</t>
  </si>
  <si>
    <t>ПС 35/6 кВ  "К-222"</t>
  </si>
  <si>
    <t>ПС 35/6 кВ  "К-329"</t>
  </si>
  <si>
    <t>ПС 35/6 кВ  "КНС-7"</t>
  </si>
  <si>
    <t>ПС  110/35/10 кВ "Промзона"</t>
  </si>
  <si>
    <t>ПС 35/6 кВ  "Промзона"</t>
  </si>
  <si>
    <t>ПС 35/6 кВ  "К-65"</t>
  </si>
  <si>
    <t>ПС 35/6 кВ  "КНС-3А"</t>
  </si>
  <si>
    <t>ПС 35/6 кВ  "К-2"</t>
  </si>
  <si>
    <t>ПС 35/6 кВ  "К-51"</t>
  </si>
  <si>
    <t>ПС 35/6 кВ  "ДНС-7"</t>
  </si>
  <si>
    <t>ПС 35/6 кВ  "К-10"</t>
  </si>
  <si>
    <t>ПС 35/6 кВ  "К-20"</t>
  </si>
  <si>
    <t>ПС 35/6 кВ  "Мирная"</t>
  </si>
  <si>
    <t>ПС 35/6 кВ  "К-40"</t>
  </si>
  <si>
    <t>ПС 35/6 кВ  "К-56"</t>
  </si>
  <si>
    <t>ПС 35/6 кВ  "КНС-5"</t>
  </si>
  <si>
    <t>ПС 35/6 кВ  "КНС-2А"</t>
  </si>
  <si>
    <t>ПС 35/6 кВ  "КНС-4"</t>
  </si>
  <si>
    <t>ПС 35/6 кВ  "К-4"</t>
  </si>
  <si>
    <t>ПС 35/6 кВ  "К-99"</t>
  </si>
  <si>
    <t>ПС 35/6 кВ  "КНС-2"</t>
  </si>
  <si>
    <t>ПС 35/6 кВ  "КНС-3"</t>
  </si>
  <si>
    <t>ПС 35/6 кВ  "К-141"</t>
  </si>
  <si>
    <t>ПС 35/6 кВ  "Промысловая"</t>
  </si>
  <si>
    <t>ПС 35/6 кВ  "К-13"</t>
  </si>
  <si>
    <t>ПС 35/6 кВ  "К-44"</t>
  </si>
  <si>
    <t>ПС 35/6 кВ  "Водозабор"</t>
  </si>
  <si>
    <t>ПС 35/6 кВ  "Лучезарная"</t>
  </si>
  <si>
    <t>ПС 35/6 кВ  "КНС-1"</t>
  </si>
  <si>
    <t>ПС 35/6 кВ  "К-131"</t>
  </si>
  <si>
    <t>ПС 35/6 кВ  "К-32"</t>
  </si>
  <si>
    <t>ПС 35/6 кВ  "К-12"</t>
  </si>
  <si>
    <t>ПС 35/6 кВ  "К-15"</t>
  </si>
  <si>
    <t>ПС 35/6 кВ  "К-30"</t>
  </si>
  <si>
    <t>ПС 35/6 кВ  "К-107"</t>
  </si>
  <si>
    <t>РУ 10 кВ Газлифт</t>
  </si>
  <si>
    <t>Мощность, МВА (МВт)</t>
  </si>
  <si>
    <t xml:space="preserve">ПС 35/6 кВ  "Сусликовская" </t>
  </si>
  <si>
    <t>ПС 110/35/6 кВ "КНС-3" (Тагринское м/р)</t>
  </si>
  <si>
    <t>РУ-6 кВ "КНС-3"</t>
  </si>
  <si>
    <t>Установленная мощность, МВА</t>
  </si>
  <si>
    <t xml:space="preserve">Центр питания </t>
  </si>
  <si>
    <t>Максимальная мощность, МВт</t>
  </si>
  <si>
    <t>Текущий резерв/ дефицит мощности, МВт</t>
  </si>
  <si>
    <t>Мощность используемая в расчетном периоде, МВт</t>
  </si>
  <si>
    <t>Информация о наличии объема свободной для технологического присоединения потребителей трансформаторной мощности  по центрам питания напряжением 35 кВ и выше АО "Варьеганэнергонефть"
за 1 квартал 2023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</si>
</sst>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_-* #,##0.00\ _р_._-;\-* #,##0.00\ _р_._-;_-* \-??\ _р_._-;_-@_-"/>
    <numFmt numFmtId="174" formatCode="_-* #,##0\ _р_._-;\-* #,##0\ _р_._-;_-* &quot;- 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_-* #,##0.0_р_._-;\-* #,##0.0_р_._-;_-* &quot;-&quot;??_р_._-;_-@_-"/>
    <numFmt numFmtId="181" formatCode="_-* #,##0_р_._-;\-* #,##0_р_._-;_-* &quot;-&quot;??_р_._-;_-@_-"/>
    <numFmt numFmtId="182" formatCode="0.0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000_р_._-;\-* #,##0.0000_р_._-;_-* &quot;-&quot;???_р_._-;_-@_-"/>
    <numFmt numFmtId="186" formatCode="_-* #,##0.00000_р_._-;\-* #,##0.00000_р_._-;_-* &quot;-&quot;???_р_._-;_-@_-"/>
    <numFmt numFmtId="187" formatCode="_-* #,##0.00000_р_._-;\-* #,##0.00000_р_._-;_-* &quot;-&quot;?????_р_._-;_-@_-"/>
    <numFmt numFmtId="188" formatCode="_-* #,##0.0000_р_._-;\-* #,##0.0000_р_._-;_-* &quot;-&quot;??_р_._-;_-@_-"/>
    <numFmt numFmtId="189" formatCode="_-* #,##0.000\ _₽_-;\-* #,##0.000\ _₽_-;_-* &quot;-&quot;?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172" fontId="1" fillId="3" borderId="0" applyBorder="0" applyAlignment="0" applyProtection="0"/>
    <xf numFmtId="172" fontId="1" fillId="3" borderId="0" applyBorder="0" applyAlignment="0" applyProtection="0"/>
    <xf numFmtId="0" fontId="0" fillId="4" borderId="0" applyNumberFormat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0" fontId="0" fillId="6" borderId="0" applyNumberFormat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0" fontId="0" fillId="8" borderId="0" applyNumberFormat="0" applyBorder="0" applyAlignment="0" applyProtection="0"/>
    <xf numFmtId="172" fontId="1" fillId="3" borderId="0" applyBorder="0" applyAlignment="0" applyProtection="0"/>
    <xf numFmtId="172" fontId="1" fillId="3" borderId="0" applyBorder="0" applyAlignment="0" applyProtection="0"/>
    <xf numFmtId="0" fontId="0" fillId="9" borderId="0" applyNumberFormat="0" applyBorder="0" applyAlignment="0" applyProtection="0"/>
    <xf numFmtId="172" fontId="1" fillId="10" borderId="0" applyBorder="0" applyAlignment="0" applyProtection="0"/>
    <xf numFmtId="172" fontId="1" fillId="10" borderId="0" applyBorder="0" applyAlignment="0" applyProtection="0"/>
    <xf numFmtId="0" fontId="0" fillId="11" borderId="0" applyNumberFormat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0" fontId="0" fillId="12" borderId="0" applyNumberFormat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0" fontId="0" fillId="14" borderId="0" applyNumberFormat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0" fontId="0" fillId="16" borderId="0" applyNumberFormat="0" applyBorder="0" applyAlignment="0" applyProtection="0"/>
    <xf numFmtId="172" fontId="1" fillId="17" borderId="0" applyBorder="0" applyAlignment="0" applyProtection="0"/>
    <xf numFmtId="172" fontId="1" fillId="17" borderId="0" applyBorder="0" applyAlignment="0" applyProtection="0"/>
    <xf numFmtId="0" fontId="0" fillId="18" borderId="0" applyNumberFormat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0" fontId="0" fillId="19" borderId="0" applyNumberFormat="0" applyBorder="0" applyAlignment="0" applyProtection="0"/>
    <xf numFmtId="172" fontId="1" fillId="20" borderId="0" applyBorder="0" applyAlignment="0" applyProtection="0"/>
    <xf numFmtId="172" fontId="1" fillId="20" borderId="0" applyBorder="0" applyAlignment="0" applyProtection="0"/>
    <xf numFmtId="0" fontId="0" fillId="21" borderId="0" applyNumberFormat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0" fontId="30" fillId="22" borderId="0" applyNumberFormat="0" applyBorder="0" applyAlignment="0" applyProtection="0"/>
    <xf numFmtId="172" fontId="3" fillId="23" borderId="0" applyBorder="0" applyAlignment="0" applyProtection="0"/>
    <xf numFmtId="172" fontId="3" fillId="23" borderId="0" applyBorder="0" applyAlignment="0" applyProtection="0"/>
    <xf numFmtId="0" fontId="30" fillId="24" borderId="0" applyNumberFormat="0" applyBorder="0" applyAlignment="0" applyProtection="0"/>
    <xf numFmtId="172" fontId="3" fillId="15" borderId="0" applyBorder="0" applyAlignment="0" applyProtection="0"/>
    <xf numFmtId="172" fontId="3" fillId="15" borderId="0" applyBorder="0" applyAlignment="0" applyProtection="0"/>
    <xf numFmtId="0" fontId="30" fillId="25" borderId="0" applyNumberFormat="0" applyBorder="0" applyAlignment="0" applyProtection="0"/>
    <xf numFmtId="172" fontId="3" fillId="17" borderId="0" applyBorder="0" applyAlignment="0" applyProtection="0"/>
    <xf numFmtId="172" fontId="3" fillId="17" borderId="0" applyBorder="0" applyAlignment="0" applyProtection="0"/>
    <xf numFmtId="0" fontId="30" fillId="26" borderId="0" applyNumberFormat="0" applyBorder="0" applyAlignment="0" applyProtection="0"/>
    <xf numFmtId="172" fontId="3" fillId="13" borderId="0" applyBorder="0" applyAlignment="0" applyProtection="0"/>
    <xf numFmtId="172" fontId="3" fillId="13" borderId="0" applyBorder="0" applyAlignment="0" applyProtection="0"/>
    <xf numFmtId="0" fontId="30" fillId="27" borderId="0" applyNumberFormat="0" applyBorder="0" applyAlignment="0" applyProtection="0"/>
    <xf numFmtId="172" fontId="3" fillId="28" borderId="0" applyBorder="0" applyAlignment="0" applyProtection="0"/>
    <xf numFmtId="172" fontId="3" fillId="28" borderId="0" applyBorder="0" applyAlignment="0" applyProtection="0"/>
    <xf numFmtId="0" fontId="30" fillId="29" borderId="0" applyNumberFormat="0" applyBorder="0" applyAlignment="0" applyProtection="0"/>
    <xf numFmtId="172" fontId="3" fillId="5" borderId="0" applyBorder="0" applyAlignment="0" applyProtection="0"/>
    <xf numFmtId="172" fontId="3" fillId="5" borderId="0" applyBorder="0" applyAlignment="0" applyProtection="0"/>
    <xf numFmtId="0" fontId="30" fillId="30" borderId="0" applyNumberFormat="0" applyBorder="0" applyAlignment="0" applyProtection="0"/>
    <xf numFmtId="172" fontId="3" fillId="23" borderId="0" applyBorder="0" applyAlignment="0" applyProtection="0"/>
    <xf numFmtId="172" fontId="3" fillId="23" borderId="0" applyBorder="0" applyAlignment="0" applyProtection="0"/>
    <xf numFmtId="0" fontId="30" fillId="31" borderId="0" applyNumberFormat="0" applyBorder="0" applyAlignment="0" applyProtection="0"/>
    <xf numFmtId="172" fontId="3" fillId="32" borderId="0" applyBorder="0" applyAlignment="0" applyProtection="0"/>
    <xf numFmtId="172" fontId="3" fillId="32" borderId="0" applyBorder="0" applyAlignment="0" applyProtection="0"/>
    <xf numFmtId="0" fontId="30" fillId="33" borderId="0" applyNumberFormat="0" applyBorder="0" applyAlignment="0" applyProtection="0"/>
    <xf numFmtId="172" fontId="3" fillId="34" borderId="0" applyBorder="0" applyAlignment="0" applyProtection="0"/>
    <xf numFmtId="172" fontId="3" fillId="34" borderId="0" applyBorder="0" applyAlignment="0" applyProtection="0"/>
    <xf numFmtId="0" fontId="30" fillId="35" borderId="0" applyNumberFormat="0" applyBorder="0" applyAlignment="0" applyProtection="0"/>
    <xf numFmtId="172" fontId="3" fillId="36" borderId="0" applyBorder="0" applyAlignment="0" applyProtection="0"/>
    <xf numFmtId="172" fontId="3" fillId="36" borderId="0" applyBorder="0" applyAlignment="0" applyProtection="0"/>
    <xf numFmtId="0" fontId="30" fillId="37" borderId="0" applyNumberFormat="0" applyBorder="0" applyAlignment="0" applyProtection="0"/>
    <xf numFmtId="172" fontId="3" fillId="28" borderId="0" applyBorder="0" applyAlignment="0" applyProtection="0"/>
    <xf numFmtId="172" fontId="3" fillId="28" borderId="0" applyBorder="0" applyAlignment="0" applyProtection="0"/>
    <xf numFmtId="0" fontId="30" fillId="38" borderId="0" applyNumberFormat="0" applyBorder="0" applyAlignment="0" applyProtection="0"/>
    <xf numFmtId="172" fontId="3" fillId="39" borderId="0" applyBorder="0" applyAlignment="0" applyProtection="0"/>
    <xf numFmtId="172" fontId="3" fillId="39" borderId="0" applyBorder="0" applyAlignment="0" applyProtection="0"/>
    <xf numFmtId="0" fontId="31" fillId="40" borderId="1" applyNumberFormat="0" applyAlignment="0" applyProtection="0"/>
    <xf numFmtId="172" fontId="4" fillId="5" borderId="2" applyAlignment="0" applyProtection="0"/>
    <xf numFmtId="172" fontId="4" fillId="5" borderId="2" applyAlignment="0" applyProtection="0"/>
    <xf numFmtId="0" fontId="32" fillId="41" borderId="3" applyNumberFormat="0" applyAlignment="0" applyProtection="0"/>
    <xf numFmtId="172" fontId="5" fillId="3" borderId="4" applyAlignment="0" applyProtection="0"/>
    <xf numFmtId="172" fontId="5" fillId="3" borderId="4" applyAlignment="0" applyProtection="0"/>
    <xf numFmtId="0" fontId="33" fillId="41" borderId="1" applyNumberFormat="0" applyAlignment="0" applyProtection="0"/>
    <xf numFmtId="172" fontId="6" fillId="3" borderId="2" applyAlignment="0" applyProtection="0"/>
    <xf numFmtId="172" fontId="6" fillId="3" borderId="2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172" fontId="7" fillId="0" borderId="6" applyFill="0" applyAlignment="0" applyProtection="0"/>
    <xf numFmtId="172" fontId="7" fillId="0" borderId="6" applyFill="0" applyAlignment="0" applyProtection="0"/>
    <xf numFmtId="0" fontId="36" fillId="0" borderId="7" applyNumberFormat="0" applyFill="0" applyAlignment="0" applyProtection="0"/>
    <xf numFmtId="172" fontId="8" fillId="0" borderId="8" applyFill="0" applyAlignment="0" applyProtection="0"/>
    <xf numFmtId="172" fontId="8" fillId="0" borderId="8" applyFill="0" applyAlignment="0" applyProtection="0"/>
    <xf numFmtId="0" fontId="37" fillId="0" borderId="9" applyNumberFormat="0" applyFill="0" applyAlignment="0" applyProtection="0"/>
    <xf numFmtId="172" fontId="9" fillId="0" borderId="10" applyFill="0" applyAlignment="0" applyProtection="0"/>
    <xf numFmtId="172" fontId="9" fillId="0" borderId="10" applyFill="0" applyAlignment="0" applyProtection="0"/>
    <xf numFmtId="0" fontId="37" fillId="0" borderId="0" applyNumberFormat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0" fontId="38" fillId="0" borderId="11" applyNumberFormat="0" applyFill="0" applyAlignment="0" applyProtection="0"/>
    <xf numFmtId="172" fontId="10" fillId="0" borderId="12" applyFill="0" applyAlignment="0" applyProtection="0"/>
    <xf numFmtId="172" fontId="10" fillId="0" borderId="12" applyFill="0" applyAlignment="0" applyProtection="0"/>
    <xf numFmtId="0" fontId="39" fillId="42" borderId="13" applyNumberFormat="0" applyAlignment="0" applyProtection="0"/>
    <xf numFmtId="172" fontId="11" fillId="43" borderId="14" applyAlignment="0" applyProtection="0"/>
    <xf numFmtId="172" fontId="11" fillId="43" borderId="14" applyAlignment="0" applyProtection="0"/>
    <xf numFmtId="0" fontId="40" fillId="0" borderId="0" applyNumberFormat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1" fillId="44" borderId="0" applyNumberFormat="0" applyBorder="0" applyAlignment="0" applyProtection="0"/>
    <xf numFmtId="172" fontId="13" fillId="17" borderId="0" applyBorder="0" applyAlignment="0" applyProtection="0"/>
    <xf numFmtId="172" fontId="13" fillId="17" borderId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42" fillId="0" borderId="0" applyNumberFormat="0" applyFill="0" applyBorder="0" applyAlignment="0" applyProtection="0"/>
    <xf numFmtId="0" fontId="43" fillId="45" borderId="0" applyNumberFormat="0" applyBorder="0" applyAlignment="0" applyProtection="0"/>
    <xf numFmtId="172" fontId="14" fillId="46" borderId="0" applyBorder="0" applyAlignment="0" applyProtection="0"/>
    <xf numFmtId="172" fontId="14" fillId="46" borderId="0" applyBorder="0" applyAlignment="0" applyProtection="0"/>
    <xf numFmtId="0" fontId="44" fillId="0" borderId="0" applyNumberFormat="0" applyFill="0" applyBorder="0" applyAlignment="0" applyProtection="0"/>
    <xf numFmtId="172" fontId="15" fillId="0" borderId="0" applyFill="0" applyBorder="0" applyAlignment="0" applyProtection="0"/>
    <xf numFmtId="172" fontId="15" fillId="0" borderId="0" applyFill="0" applyBorder="0" applyAlignment="0" applyProtection="0"/>
    <xf numFmtId="0" fontId="0" fillId="47" borderId="15" applyNumberFormat="0" applyFont="0" applyAlignment="0" applyProtection="0"/>
    <xf numFmtId="172" fontId="2" fillId="7" borderId="16" applyAlignment="0" applyProtection="0"/>
    <xf numFmtId="172" fontId="2" fillId="7" borderId="16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172" fontId="16" fillId="0" borderId="18" applyFill="0" applyAlignment="0" applyProtection="0"/>
    <xf numFmtId="172" fontId="16" fillId="0" borderId="18" applyFill="0" applyAlignment="0" applyProtection="0"/>
    <xf numFmtId="0" fontId="46" fillId="0" borderId="0" applyNumberFormat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8" borderId="0" applyNumberFormat="0" applyBorder="0" applyAlignment="0" applyProtection="0"/>
    <xf numFmtId="172" fontId="18" fillId="49" borderId="0" applyBorder="0" applyAlignment="0" applyProtection="0"/>
    <xf numFmtId="172" fontId="18" fillId="49" borderId="0" applyBorder="0" applyAlignment="0" applyProtection="0"/>
  </cellStyleXfs>
  <cellXfs count="41">
    <xf numFmtId="0" fontId="0" fillId="0" borderId="0" xfId="0" applyFont="1" applyAlignment="1">
      <alignment/>
    </xf>
    <xf numFmtId="0" fontId="48" fillId="0" borderId="19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Alignment="1" quotePrefix="1">
      <alignment/>
    </xf>
    <xf numFmtId="0" fontId="48" fillId="0" borderId="19" xfId="0" applyFont="1" applyFill="1" applyBorder="1" applyAlignment="1">
      <alignment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vertical="center"/>
    </xf>
    <xf numFmtId="0" fontId="48" fillId="0" borderId="19" xfId="0" applyFont="1" applyFill="1" applyBorder="1" applyAlignment="1">
      <alignment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71" fontId="48" fillId="0" borderId="19" xfId="142" applyNumberFormat="1" applyFont="1" applyFill="1" applyBorder="1" applyAlignment="1">
      <alignment vertical="center"/>
    </xf>
    <xf numFmtId="171" fontId="48" fillId="0" borderId="19" xfId="0" applyNumberFormat="1" applyFont="1" applyFill="1" applyBorder="1" applyAlignment="1">
      <alignment/>
    </xf>
    <xf numFmtId="171" fontId="48" fillId="0" borderId="0" xfId="0" applyNumberFormat="1" applyFont="1" applyFill="1" applyAlignment="1">
      <alignment/>
    </xf>
    <xf numFmtId="171" fontId="48" fillId="0" borderId="19" xfId="0" applyNumberFormat="1" applyFont="1" applyFill="1" applyBorder="1" applyAlignment="1">
      <alignment horizontal="center" vertical="center"/>
    </xf>
    <xf numFmtId="183" fontId="48" fillId="0" borderId="19" xfId="0" applyNumberFormat="1" applyFont="1" applyFill="1" applyBorder="1" applyAlignment="1">
      <alignment/>
    </xf>
    <xf numFmtId="183" fontId="48" fillId="0" borderId="19" xfId="142" applyNumberFormat="1" applyFont="1" applyFill="1" applyBorder="1" applyAlignment="1">
      <alignment vertical="center"/>
    </xf>
    <xf numFmtId="171" fontId="27" fillId="0" borderId="19" xfId="142" applyNumberFormat="1" applyFont="1" applyFill="1" applyBorder="1" applyAlignment="1">
      <alignment vertical="center"/>
    </xf>
    <xf numFmtId="184" fontId="48" fillId="0" borderId="0" xfId="0" applyNumberFormat="1" applyFont="1" applyFill="1" applyAlignment="1">
      <alignment/>
    </xf>
    <xf numFmtId="171" fontId="48" fillId="0" borderId="19" xfId="142" applyNumberFormat="1" applyFont="1" applyFill="1" applyBorder="1" applyAlignment="1">
      <alignment horizontal="right" vertical="center"/>
    </xf>
    <xf numFmtId="0" fontId="48" fillId="50" borderId="19" xfId="0" applyFont="1" applyFill="1" applyBorder="1" applyAlignment="1">
      <alignment horizontal="left"/>
    </xf>
    <xf numFmtId="0" fontId="48" fillId="50" borderId="19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48" fillId="0" borderId="19" xfId="0" applyFont="1" applyFill="1" applyBorder="1" applyAlignment="1">
      <alignment horizontal="center" vertical="center"/>
    </xf>
    <xf numFmtId="171" fontId="48" fillId="0" borderId="19" xfId="0" applyNumberFormat="1" applyFont="1" applyFill="1" applyBorder="1" applyAlignment="1">
      <alignment horizontal="center" vertical="center"/>
    </xf>
    <xf numFmtId="171" fontId="48" fillId="0" borderId="21" xfId="0" applyNumberFormat="1" applyFont="1" applyFill="1" applyBorder="1" applyAlignment="1">
      <alignment horizontal="center" vertical="center"/>
    </xf>
    <xf numFmtId="171" fontId="48" fillId="0" borderId="22" xfId="0" applyNumberFormat="1" applyFont="1" applyFill="1" applyBorder="1" applyAlignment="1">
      <alignment horizontal="center" vertical="center"/>
    </xf>
    <xf numFmtId="171" fontId="48" fillId="0" borderId="23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171" fontId="48" fillId="0" borderId="21" xfId="0" applyNumberFormat="1" applyFont="1" applyFill="1" applyBorder="1" applyAlignment="1">
      <alignment vertical="center"/>
    </xf>
    <xf numFmtId="171" fontId="48" fillId="0" borderId="22" xfId="0" applyNumberFormat="1" applyFont="1" applyFill="1" applyBorder="1" applyAlignment="1">
      <alignment vertical="center"/>
    </xf>
    <xf numFmtId="171" fontId="48" fillId="0" borderId="23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89" fontId="48" fillId="0" borderId="19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189" fontId="48" fillId="0" borderId="21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</cellXfs>
  <cellStyles count="133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3" xfId="124"/>
    <cellStyle name="Followed Hyperlink" xfId="125"/>
    <cellStyle name="Плохой" xfId="126"/>
    <cellStyle name="Плохой 2" xfId="127"/>
    <cellStyle name="Плохой 3" xfId="128"/>
    <cellStyle name="Пояснение" xfId="129"/>
    <cellStyle name="Пояснение 2" xfId="130"/>
    <cellStyle name="Пояснение 3" xfId="131"/>
    <cellStyle name="Примечание" xfId="132"/>
    <cellStyle name="Примечание 2" xfId="133"/>
    <cellStyle name="Примечание 3" xfId="134"/>
    <cellStyle name="Percent" xfId="135"/>
    <cellStyle name="Связанная ячейка" xfId="136"/>
    <cellStyle name="Связанная ячейка 2" xfId="137"/>
    <cellStyle name="Связанная ячейка 3" xfId="138"/>
    <cellStyle name="Текст предупреждения" xfId="139"/>
    <cellStyle name="Текст предупреждения 2" xfId="140"/>
    <cellStyle name="Текст предупреждения 3" xfId="141"/>
    <cellStyle name="Comma" xfId="142"/>
    <cellStyle name="Comma [0]" xfId="143"/>
    <cellStyle name="Хороший" xfId="144"/>
    <cellStyle name="Хороший 2" xfId="145"/>
    <cellStyle name="Хороший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SheetLayoutView="110" zoomScalePageLayoutView="0" workbookViewId="0" topLeftCell="A1">
      <selection activeCell="A1" sqref="A1:F1"/>
    </sheetView>
  </sheetViews>
  <sheetFormatPr defaultColWidth="9.140625" defaultRowHeight="15"/>
  <cols>
    <col min="1" max="1" width="6.00390625" style="2" bestFit="1" customWidth="1"/>
    <col min="2" max="2" width="34.00390625" style="2" customWidth="1"/>
    <col min="3" max="3" width="24.7109375" style="2" customWidth="1"/>
    <col min="4" max="4" width="16.8515625" style="2" customWidth="1"/>
    <col min="5" max="5" width="20.28125" style="2" customWidth="1"/>
    <col min="6" max="6" width="15.140625" style="2" customWidth="1"/>
    <col min="7" max="7" width="14.57421875" style="2" customWidth="1"/>
    <col min="8" max="16384" width="9.140625" style="2" customWidth="1"/>
  </cols>
  <sheetData>
    <row r="1" spans="1:6" ht="40.5" customHeight="1">
      <c r="A1" s="28" t="s">
        <v>82</v>
      </c>
      <c r="B1" s="28"/>
      <c r="C1" s="28"/>
      <c r="D1" s="28"/>
      <c r="E1" s="28"/>
      <c r="F1" s="28"/>
    </row>
    <row r="2" ht="12.75">
      <c r="B2" s="3"/>
    </row>
    <row r="3" spans="1:7" ht="15">
      <c r="A3" s="33" t="s">
        <v>12</v>
      </c>
      <c r="B3" s="32" t="s">
        <v>78</v>
      </c>
      <c r="C3" s="34" t="s">
        <v>0</v>
      </c>
      <c r="D3" s="33" t="s">
        <v>73</v>
      </c>
      <c r="E3" s="33"/>
      <c r="F3" s="33"/>
      <c r="G3" s="33"/>
    </row>
    <row r="4" spans="1:7" ht="75.75" customHeight="1">
      <c r="A4" s="33"/>
      <c r="B4" s="33"/>
      <c r="C4" s="35"/>
      <c r="D4" s="22" t="s">
        <v>77</v>
      </c>
      <c r="E4" s="21" t="s">
        <v>79</v>
      </c>
      <c r="F4" s="22" t="s">
        <v>81</v>
      </c>
      <c r="G4" s="22" t="s">
        <v>80</v>
      </c>
    </row>
    <row r="5" spans="1:7" ht="12.75">
      <c r="A5" s="5"/>
      <c r="B5" s="4" t="s">
        <v>13</v>
      </c>
      <c r="C5" s="4"/>
      <c r="D5" s="15">
        <f>SUM(D6:D9)</f>
        <v>41.2</v>
      </c>
      <c r="E5" s="29">
        <v>12.977</v>
      </c>
      <c r="F5" s="15">
        <f>SUM(F6:F9)</f>
        <v>2.888</v>
      </c>
      <c r="G5" s="36">
        <f>E5-F5</f>
        <v>10.089</v>
      </c>
    </row>
    <row r="6" spans="1:7" ht="12.75">
      <c r="A6" s="5">
        <v>1</v>
      </c>
      <c r="B6" s="4"/>
      <c r="C6" s="4" t="s">
        <v>14</v>
      </c>
      <c r="D6" s="10">
        <v>8</v>
      </c>
      <c r="E6" s="30"/>
      <c r="F6" s="10">
        <v>0.434</v>
      </c>
      <c r="G6" s="37"/>
    </row>
    <row r="7" spans="1:7" ht="12.75">
      <c r="A7" s="5">
        <v>2</v>
      </c>
      <c r="B7" s="4"/>
      <c r="C7" s="4" t="s">
        <v>15</v>
      </c>
      <c r="D7" s="10">
        <v>12.6</v>
      </c>
      <c r="E7" s="30"/>
      <c r="F7" s="10">
        <v>0.552</v>
      </c>
      <c r="G7" s="37"/>
    </row>
    <row r="8" spans="1:7" ht="12.75">
      <c r="A8" s="5">
        <f>A7+1</f>
        <v>3</v>
      </c>
      <c r="B8" s="4"/>
      <c r="C8" s="4" t="s">
        <v>16</v>
      </c>
      <c r="D8" s="10">
        <v>8</v>
      </c>
      <c r="E8" s="30"/>
      <c r="F8" s="10">
        <v>0.165</v>
      </c>
      <c r="G8" s="37"/>
    </row>
    <row r="9" spans="1:7" ht="12.75">
      <c r="A9" s="5">
        <v>4</v>
      </c>
      <c r="B9" s="4"/>
      <c r="C9" s="4" t="s">
        <v>24</v>
      </c>
      <c r="D9" s="10">
        <v>12.6</v>
      </c>
      <c r="E9" s="31"/>
      <c r="F9" s="10">
        <v>1.737</v>
      </c>
      <c r="G9" s="37"/>
    </row>
    <row r="10" spans="1:7" ht="12.75">
      <c r="A10" s="8"/>
      <c r="B10" s="4" t="s">
        <v>9</v>
      </c>
      <c r="C10" s="4"/>
      <c r="D10" s="15">
        <f>SUM(D11:D17)</f>
        <v>81.6</v>
      </c>
      <c r="E10" s="25">
        <v>24.6</v>
      </c>
      <c r="F10" s="15">
        <f>SUM(F11:F17)</f>
        <v>4.18</v>
      </c>
      <c r="G10" s="38">
        <f>E10-F10</f>
        <v>20.42</v>
      </c>
    </row>
    <row r="11" spans="1:7" ht="12.75">
      <c r="A11" s="5">
        <v>4</v>
      </c>
      <c r="B11" s="4"/>
      <c r="C11" s="4" t="s">
        <v>18</v>
      </c>
      <c r="D11" s="10">
        <v>8</v>
      </c>
      <c r="E11" s="26"/>
      <c r="F11" s="10">
        <v>0.344</v>
      </c>
      <c r="G11" s="39"/>
    </row>
    <row r="12" spans="1:7" ht="12.75">
      <c r="A12" s="5">
        <f aca="true" t="shared" si="0" ref="A12:A66">A11+1</f>
        <v>5</v>
      </c>
      <c r="B12" s="4"/>
      <c r="C12" s="4" t="s">
        <v>19</v>
      </c>
      <c r="D12" s="10">
        <v>5</v>
      </c>
      <c r="E12" s="26"/>
      <c r="F12" s="10">
        <v>0.058</v>
      </c>
      <c r="G12" s="39"/>
    </row>
    <row r="13" spans="1:7" ht="12.75">
      <c r="A13" s="5">
        <f t="shared" si="0"/>
        <v>6</v>
      </c>
      <c r="B13" s="4"/>
      <c r="C13" s="4" t="s">
        <v>20</v>
      </c>
      <c r="D13" s="10">
        <v>12.6</v>
      </c>
      <c r="E13" s="26"/>
      <c r="F13" s="10">
        <v>0.443</v>
      </c>
      <c r="G13" s="39"/>
    </row>
    <row r="14" spans="1:7" ht="12.75">
      <c r="A14" s="5">
        <v>6</v>
      </c>
      <c r="B14" s="4"/>
      <c r="C14" s="4" t="s">
        <v>22</v>
      </c>
      <c r="D14" s="10">
        <v>8</v>
      </c>
      <c r="E14" s="26"/>
      <c r="F14" s="10">
        <v>0.638</v>
      </c>
      <c r="G14" s="39"/>
    </row>
    <row r="15" spans="1:7" ht="12.75">
      <c r="A15" s="5">
        <f t="shared" si="0"/>
        <v>7</v>
      </c>
      <c r="B15" s="4"/>
      <c r="C15" s="4" t="s">
        <v>23</v>
      </c>
      <c r="D15" s="10">
        <v>8</v>
      </c>
      <c r="E15" s="26"/>
      <c r="F15" s="10">
        <v>0.154</v>
      </c>
      <c r="G15" s="39"/>
    </row>
    <row r="16" spans="1:7" ht="12.75">
      <c r="A16" s="5">
        <v>8</v>
      </c>
      <c r="B16" s="4"/>
      <c r="C16" s="4" t="s">
        <v>25</v>
      </c>
      <c r="D16" s="10">
        <v>8</v>
      </c>
      <c r="E16" s="26"/>
      <c r="F16" s="10">
        <v>1.012</v>
      </c>
      <c r="G16" s="39"/>
    </row>
    <row r="17" spans="1:7" ht="12.75">
      <c r="A17" s="5">
        <f t="shared" si="0"/>
        <v>9</v>
      </c>
      <c r="B17" s="4"/>
      <c r="C17" s="4" t="s">
        <v>26</v>
      </c>
      <c r="D17" s="10">
        <v>32</v>
      </c>
      <c r="E17" s="27"/>
      <c r="F17" s="10">
        <v>1.531</v>
      </c>
      <c r="G17" s="40"/>
    </row>
    <row r="18" spans="1:7" ht="12.75">
      <c r="A18" s="5"/>
      <c r="B18" s="9" t="s">
        <v>10</v>
      </c>
      <c r="C18" s="4"/>
      <c r="D18" s="15">
        <f>SUM(D19:D25)</f>
        <v>84.6</v>
      </c>
      <c r="E18" s="24">
        <v>15.7</v>
      </c>
      <c r="F18" s="15">
        <f>SUM(F19:F25)</f>
        <v>5.29</v>
      </c>
      <c r="G18" s="36">
        <f>E18-F18</f>
        <v>10.41</v>
      </c>
    </row>
    <row r="19" spans="1:7" ht="12.75">
      <c r="A19" s="5">
        <f>A17+1</f>
        <v>10</v>
      </c>
      <c r="B19" s="4"/>
      <c r="C19" s="4" t="s">
        <v>27</v>
      </c>
      <c r="D19" s="10">
        <v>8</v>
      </c>
      <c r="E19" s="24"/>
      <c r="F19" s="10">
        <v>1.177</v>
      </c>
      <c r="G19" s="37"/>
    </row>
    <row r="20" spans="1:7" ht="12.75">
      <c r="A20" s="5">
        <f t="shared" si="0"/>
        <v>11</v>
      </c>
      <c r="B20" s="4"/>
      <c r="C20" s="4" t="s">
        <v>28</v>
      </c>
      <c r="D20" s="10">
        <v>8</v>
      </c>
      <c r="E20" s="24"/>
      <c r="F20" s="10">
        <v>0.428</v>
      </c>
      <c r="G20" s="37"/>
    </row>
    <row r="21" spans="1:7" ht="12.75">
      <c r="A21" s="5">
        <f t="shared" si="0"/>
        <v>12</v>
      </c>
      <c r="B21" s="4"/>
      <c r="C21" s="4" t="s">
        <v>29</v>
      </c>
      <c r="D21" s="10">
        <v>8</v>
      </c>
      <c r="E21" s="24"/>
      <c r="F21" s="10">
        <v>0.571</v>
      </c>
      <c r="G21" s="37"/>
    </row>
    <row r="22" spans="1:7" ht="12.75">
      <c r="A22" s="5">
        <f t="shared" si="0"/>
        <v>13</v>
      </c>
      <c r="B22" s="6"/>
      <c r="C22" s="4" t="s">
        <v>30</v>
      </c>
      <c r="D22" s="10">
        <v>8</v>
      </c>
      <c r="E22" s="24"/>
      <c r="F22" s="10">
        <v>1.087</v>
      </c>
      <c r="G22" s="37"/>
    </row>
    <row r="23" spans="1:7" ht="12.75">
      <c r="A23" s="5">
        <f t="shared" si="0"/>
        <v>14</v>
      </c>
      <c r="B23" s="6"/>
      <c r="C23" s="4" t="s">
        <v>31</v>
      </c>
      <c r="D23" s="10">
        <v>8</v>
      </c>
      <c r="E23" s="24"/>
      <c r="F23" s="10">
        <v>0.283</v>
      </c>
      <c r="G23" s="37"/>
    </row>
    <row r="24" spans="1:7" ht="12.75">
      <c r="A24" s="5">
        <f t="shared" si="0"/>
        <v>15</v>
      </c>
      <c r="B24" s="6"/>
      <c r="C24" s="4" t="s">
        <v>32</v>
      </c>
      <c r="D24" s="10">
        <v>32</v>
      </c>
      <c r="E24" s="24"/>
      <c r="F24" s="10">
        <v>1.742</v>
      </c>
      <c r="G24" s="37"/>
    </row>
    <row r="25" spans="1:7" ht="12.75">
      <c r="A25" s="5">
        <f t="shared" si="0"/>
        <v>16</v>
      </c>
      <c r="B25" s="6"/>
      <c r="C25" s="4" t="s">
        <v>33</v>
      </c>
      <c r="D25" s="10">
        <v>12.6</v>
      </c>
      <c r="E25" s="24"/>
      <c r="F25" s="10">
        <v>0.002</v>
      </c>
      <c r="G25" s="37"/>
    </row>
    <row r="26" spans="1:7" ht="12.75">
      <c r="A26" s="5"/>
      <c r="B26" s="9" t="s">
        <v>11</v>
      </c>
      <c r="C26" s="4"/>
      <c r="D26" s="15">
        <f>D28+D29+D30+D31+D32+D33</f>
        <v>100.6</v>
      </c>
      <c r="E26" s="29">
        <v>27.4</v>
      </c>
      <c r="F26" s="15">
        <f>SUM(F27:F33)</f>
        <v>6.186999999999999</v>
      </c>
      <c r="G26" s="38">
        <f>E26-F26</f>
        <v>21.213</v>
      </c>
    </row>
    <row r="27" spans="1:7" ht="12.75" customHeight="1" hidden="1">
      <c r="A27" s="5">
        <f>A25+1</f>
        <v>17</v>
      </c>
      <c r="B27" s="6"/>
      <c r="C27" s="19" t="s">
        <v>72</v>
      </c>
      <c r="D27" s="10">
        <v>22.226</v>
      </c>
      <c r="E27" s="30"/>
      <c r="F27" s="10">
        <v>0.001</v>
      </c>
      <c r="G27" s="39"/>
    </row>
    <row r="28" spans="1:7" ht="12.75">
      <c r="A28" s="5">
        <v>17</v>
      </c>
      <c r="B28" s="6"/>
      <c r="C28" s="4" t="s">
        <v>34</v>
      </c>
      <c r="D28" s="10">
        <v>32</v>
      </c>
      <c r="E28" s="30"/>
      <c r="F28" s="10">
        <v>2.362</v>
      </c>
      <c r="G28" s="39"/>
    </row>
    <row r="29" spans="1:7" ht="12.75">
      <c r="A29" s="5">
        <v>18</v>
      </c>
      <c r="B29" s="6"/>
      <c r="C29" s="4" t="s">
        <v>35</v>
      </c>
      <c r="D29" s="10">
        <v>8</v>
      </c>
      <c r="E29" s="30"/>
      <c r="F29" s="10">
        <v>1.049</v>
      </c>
      <c r="G29" s="39"/>
    </row>
    <row r="30" spans="1:7" ht="12.75">
      <c r="A30" s="5">
        <f t="shared" si="0"/>
        <v>19</v>
      </c>
      <c r="B30" s="6"/>
      <c r="C30" s="4" t="s">
        <v>36</v>
      </c>
      <c r="D30" s="10">
        <v>8</v>
      </c>
      <c r="E30" s="30"/>
      <c r="F30" s="10">
        <v>0.888</v>
      </c>
      <c r="G30" s="39"/>
    </row>
    <row r="31" spans="1:7" ht="12.75">
      <c r="A31" s="5">
        <f t="shared" si="0"/>
        <v>20</v>
      </c>
      <c r="B31" s="6"/>
      <c r="C31" s="4" t="s">
        <v>37</v>
      </c>
      <c r="D31" s="10">
        <v>12.6</v>
      </c>
      <c r="E31" s="30"/>
      <c r="F31" s="10">
        <v>0.957</v>
      </c>
      <c r="G31" s="39"/>
    </row>
    <row r="32" spans="1:7" ht="12.75">
      <c r="A32" s="5">
        <f t="shared" si="0"/>
        <v>21</v>
      </c>
      <c r="B32" s="6"/>
      <c r="C32" s="4" t="s">
        <v>38</v>
      </c>
      <c r="D32" s="10">
        <v>8</v>
      </c>
      <c r="E32" s="30"/>
      <c r="F32" s="10">
        <v>0.754</v>
      </c>
      <c r="G32" s="39"/>
    </row>
    <row r="33" spans="1:7" ht="12.75">
      <c r="A33" s="5">
        <f t="shared" si="0"/>
        <v>22</v>
      </c>
      <c r="B33" s="6"/>
      <c r="C33" s="4" t="s">
        <v>39</v>
      </c>
      <c r="D33" s="10">
        <v>32</v>
      </c>
      <c r="E33" s="31"/>
      <c r="F33" s="10">
        <v>0.176</v>
      </c>
      <c r="G33" s="40"/>
    </row>
    <row r="34" spans="1:7" ht="12.75">
      <c r="A34" s="5"/>
      <c r="B34" s="4" t="s">
        <v>40</v>
      </c>
      <c r="C34" s="4"/>
      <c r="D34" s="10">
        <f>D35+D36</f>
        <v>42.3</v>
      </c>
      <c r="E34" s="25">
        <v>4.5</v>
      </c>
      <c r="F34" s="15">
        <f>SUM(F35:F36)</f>
        <v>1.654</v>
      </c>
      <c r="G34" s="38">
        <f>E34-F34</f>
        <v>2.846</v>
      </c>
    </row>
    <row r="35" spans="1:7" ht="12.75">
      <c r="A35" s="5"/>
      <c r="B35" s="4"/>
      <c r="C35" s="4" t="s">
        <v>17</v>
      </c>
      <c r="D35" s="10">
        <v>10.3</v>
      </c>
      <c r="E35" s="26"/>
      <c r="F35" s="10">
        <v>1.365</v>
      </c>
      <c r="G35" s="39"/>
    </row>
    <row r="36" spans="1:7" ht="12.75">
      <c r="A36" s="5"/>
      <c r="B36" s="4"/>
      <c r="C36" s="4" t="s">
        <v>21</v>
      </c>
      <c r="D36" s="10">
        <v>32</v>
      </c>
      <c r="E36" s="27"/>
      <c r="F36" s="16">
        <v>0.289</v>
      </c>
      <c r="G36" s="40"/>
    </row>
    <row r="37" spans="1:7" ht="12.75">
      <c r="A37" s="5"/>
      <c r="B37" s="9" t="s">
        <v>7</v>
      </c>
      <c r="C37" s="4"/>
      <c r="D37" s="15">
        <f>SUM(D38:D43)</f>
        <v>57</v>
      </c>
      <c r="E37" s="25">
        <v>15.7</v>
      </c>
      <c r="F37" s="15">
        <f>SUM(F38:F49)</f>
        <v>14.991999999999999</v>
      </c>
      <c r="G37" s="38">
        <f>E37-F37</f>
        <v>0.7080000000000002</v>
      </c>
    </row>
    <row r="38" spans="1:7" ht="12.75">
      <c r="A38" s="5">
        <f>A33+1</f>
        <v>23</v>
      </c>
      <c r="B38" s="6"/>
      <c r="C38" s="4" t="s">
        <v>19</v>
      </c>
      <c r="D38" s="10">
        <v>8</v>
      </c>
      <c r="E38" s="26"/>
      <c r="F38" s="10">
        <v>1.111</v>
      </c>
      <c r="G38" s="39"/>
    </row>
    <row r="39" spans="1:7" ht="12.75">
      <c r="A39" s="5">
        <f t="shared" si="0"/>
        <v>24</v>
      </c>
      <c r="B39" s="6"/>
      <c r="C39" s="4" t="s">
        <v>41</v>
      </c>
      <c r="D39" s="10">
        <v>5</v>
      </c>
      <c r="E39" s="26"/>
      <c r="F39" s="10">
        <v>0.845</v>
      </c>
      <c r="G39" s="39"/>
    </row>
    <row r="40" spans="1:7" ht="12.75">
      <c r="A40" s="5">
        <f t="shared" si="0"/>
        <v>25</v>
      </c>
      <c r="B40" s="6"/>
      <c r="C40" s="4" t="s">
        <v>42</v>
      </c>
      <c r="D40" s="10">
        <v>8</v>
      </c>
      <c r="E40" s="26"/>
      <c r="F40" s="10">
        <v>0.328</v>
      </c>
      <c r="G40" s="39"/>
    </row>
    <row r="41" spans="1:7" ht="12.75">
      <c r="A41" s="5">
        <f t="shared" si="0"/>
        <v>26</v>
      </c>
      <c r="B41" s="6"/>
      <c r="C41" s="4" t="s">
        <v>34</v>
      </c>
      <c r="D41" s="10">
        <v>8</v>
      </c>
      <c r="E41" s="26"/>
      <c r="F41" s="16">
        <v>1.989</v>
      </c>
      <c r="G41" s="39"/>
    </row>
    <row r="42" spans="1:7" ht="12.75">
      <c r="A42" s="5">
        <f t="shared" si="0"/>
        <v>27</v>
      </c>
      <c r="B42" s="4"/>
      <c r="C42" s="4" t="s">
        <v>54</v>
      </c>
      <c r="D42" s="10">
        <v>20</v>
      </c>
      <c r="E42" s="26"/>
      <c r="F42" s="16">
        <v>3.756</v>
      </c>
      <c r="G42" s="39"/>
    </row>
    <row r="43" spans="1:7" ht="12.75">
      <c r="A43" s="5">
        <f t="shared" si="0"/>
        <v>28</v>
      </c>
      <c r="B43" s="4"/>
      <c r="C43" s="4" t="s">
        <v>45</v>
      </c>
      <c r="D43" s="10">
        <v>8</v>
      </c>
      <c r="E43" s="26"/>
      <c r="F43" s="10">
        <v>3.89</v>
      </c>
      <c r="G43" s="39"/>
    </row>
    <row r="44" spans="1:7" ht="12.75">
      <c r="A44" s="5">
        <f t="shared" si="0"/>
        <v>29</v>
      </c>
      <c r="B44" s="4"/>
      <c r="C44" s="4" t="s">
        <v>46</v>
      </c>
      <c r="D44" s="10">
        <v>12.6</v>
      </c>
      <c r="E44" s="26"/>
      <c r="F44" s="18">
        <v>0.212</v>
      </c>
      <c r="G44" s="39"/>
    </row>
    <row r="45" spans="1:7" ht="12.75">
      <c r="A45" s="5">
        <f t="shared" si="0"/>
        <v>30</v>
      </c>
      <c r="B45" s="4"/>
      <c r="C45" s="4" t="s">
        <v>47</v>
      </c>
      <c r="D45" s="10">
        <v>8</v>
      </c>
      <c r="E45" s="26"/>
      <c r="F45" s="10">
        <v>0.679</v>
      </c>
      <c r="G45" s="39"/>
    </row>
    <row r="46" spans="1:7" ht="12.75">
      <c r="A46" s="5">
        <f t="shared" si="0"/>
        <v>31</v>
      </c>
      <c r="B46" s="4"/>
      <c r="C46" s="4" t="s">
        <v>48</v>
      </c>
      <c r="D46" s="10">
        <v>8</v>
      </c>
      <c r="E46" s="26"/>
      <c r="F46" s="10">
        <v>0.626</v>
      </c>
      <c r="G46" s="39"/>
    </row>
    <row r="47" spans="1:7" ht="12.75">
      <c r="A47" s="5">
        <f t="shared" si="0"/>
        <v>32</v>
      </c>
      <c r="B47" s="4"/>
      <c r="C47" s="4" t="s">
        <v>53</v>
      </c>
      <c r="D47" s="16">
        <v>8</v>
      </c>
      <c r="E47" s="26"/>
      <c r="F47" s="10">
        <v>0.506</v>
      </c>
      <c r="G47" s="39"/>
    </row>
    <row r="48" spans="1:7" ht="12.75">
      <c r="A48" s="5">
        <f t="shared" si="0"/>
        <v>33</v>
      </c>
      <c r="B48" s="4"/>
      <c r="C48" s="4" t="s">
        <v>57</v>
      </c>
      <c r="D48" s="16">
        <v>8</v>
      </c>
      <c r="E48" s="26"/>
      <c r="F48" s="10">
        <v>0.126</v>
      </c>
      <c r="G48" s="39"/>
    </row>
    <row r="49" spans="1:7" ht="12.75">
      <c r="A49" s="5">
        <f t="shared" si="0"/>
        <v>34</v>
      </c>
      <c r="B49" s="4"/>
      <c r="C49" s="4" t="s">
        <v>49</v>
      </c>
      <c r="D49" s="10">
        <v>20</v>
      </c>
      <c r="E49" s="27"/>
      <c r="F49" s="10">
        <v>0.924</v>
      </c>
      <c r="G49" s="40"/>
    </row>
    <row r="50" spans="1:7" ht="12.75">
      <c r="A50" s="5"/>
      <c r="B50" s="9" t="s">
        <v>8</v>
      </c>
      <c r="C50" s="4"/>
      <c r="D50" s="15">
        <f>SUM(D51:D56)</f>
        <v>81</v>
      </c>
      <c r="E50" s="29">
        <v>22</v>
      </c>
      <c r="F50" s="15">
        <f>SUM(F51:F56)</f>
        <v>7.414000000000001</v>
      </c>
      <c r="G50" s="38">
        <f>E50-F50</f>
        <v>14.585999999999999</v>
      </c>
    </row>
    <row r="51" spans="1:7" ht="12.75">
      <c r="A51" s="5">
        <f>A49+1</f>
        <v>35</v>
      </c>
      <c r="B51" s="4"/>
      <c r="C51" s="4" t="s">
        <v>50</v>
      </c>
      <c r="D51" s="10">
        <v>8</v>
      </c>
      <c r="E51" s="30"/>
      <c r="F51" s="10">
        <v>0.863</v>
      </c>
      <c r="G51" s="39"/>
    </row>
    <row r="52" spans="1:7" ht="12.75">
      <c r="A52" s="5">
        <f t="shared" si="0"/>
        <v>36</v>
      </c>
      <c r="B52" s="4"/>
      <c r="C52" s="4" t="s">
        <v>51</v>
      </c>
      <c r="D52" s="10">
        <v>8</v>
      </c>
      <c r="E52" s="30"/>
      <c r="F52" s="10">
        <v>1.22</v>
      </c>
      <c r="G52" s="39"/>
    </row>
    <row r="53" spans="1:7" ht="12.75">
      <c r="A53" s="5">
        <f t="shared" si="0"/>
        <v>37</v>
      </c>
      <c r="B53" s="6"/>
      <c r="C53" s="4" t="s">
        <v>44</v>
      </c>
      <c r="D53" s="10">
        <v>8</v>
      </c>
      <c r="E53" s="30"/>
      <c r="F53" s="10">
        <v>1.443</v>
      </c>
      <c r="G53" s="39"/>
    </row>
    <row r="54" spans="1:7" ht="12.75">
      <c r="A54" s="5">
        <f t="shared" si="0"/>
        <v>38</v>
      </c>
      <c r="B54" s="6"/>
      <c r="C54" s="4" t="s">
        <v>43</v>
      </c>
      <c r="D54" s="16">
        <v>32</v>
      </c>
      <c r="E54" s="30"/>
      <c r="F54" s="10">
        <v>2.267</v>
      </c>
      <c r="G54" s="39"/>
    </row>
    <row r="55" spans="1:7" ht="12.75">
      <c r="A55" s="5">
        <f t="shared" si="0"/>
        <v>39</v>
      </c>
      <c r="B55" s="4"/>
      <c r="C55" s="4" t="s">
        <v>52</v>
      </c>
      <c r="D55" s="10">
        <v>20</v>
      </c>
      <c r="E55" s="30"/>
      <c r="F55" s="10">
        <v>1.282</v>
      </c>
      <c r="G55" s="39"/>
    </row>
    <row r="56" spans="1:7" ht="12.75">
      <c r="A56" s="5">
        <v>42</v>
      </c>
      <c r="B56" s="4"/>
      <c r="C56" s="4" t="s">
        <v>29</v>
      </c>
      <c r="D56" s="10">
        <v>5</v>
      </c>
      <c r="E56" s="31"/>
      <c r="F56" s="10">
        <v>0.339</v>
      </c>
      <c r="G56" s="40"/>
    </row>
    <row r="57" spans="1:7" ht="12.75">
      <c r="A57" s="5"/>
      <c r="B57" s="9" t="s">
        <v>6</v>
      </c>
      <c r="C57" s="4"/>
      <c r="D57" s="15">
        <f>SUM(D58:D63)</f>
        <v>68.3</v>
      </c>
      <c r="E57" s="24">
        <v>15.7</v>
      </c>
      <c r="F57" s="15">
        <f>SUM(F58:F63)</f>
        <v>16.894</v>
      </c>
      <c r="G57" s="38">
        <f>E57-F57</f>
        <v>-1.193999999999999</v>
      </c>
    </row>
    <row r="58" spans="1:7" ht="12.75">
      <c r="A58" s="5">
        <v>43</v>
      </c>
      <c r="B58" s="4"/>
      <c r="C58" s="4" t="s">
        <v>54</v>
      </c>
      <c r="D58" s="10">
        <v>20</v>
      </c>
      <c r="E58" s="24"/>
      <c r="F58" s="10">
        <v>8.387</v>
      </c>
      <c r="G58" s="39"/>
    </row>
    <row r="59" spans="1:7" ht="12.75">
      <c r="A59" s="5">
        <f t="shared" si="0"/>
        <v>44</v>
      </c>
      <c r="B59" s="4"/>
      <c r="C59" s="4" t="s">
        <v>55</v>
      </c>
      <c r="D59" s="10">
        <v>8</v>
      </c>
      <c r="E59" s="24"/>
      <c r="F59" s="10">
        <v>0.927</v>
      </c>
      <c r="G59" s="39"/>
    </row>
    <row r="60" spans="1:7" ht="12.75">
      <c r="A60" s="5">
        <f t="shared" si="0"/>
        <v>45</v>
      </c>
      <c r="B60" s="4"/>
      <c r="C60" s="4" t="s">
        <v>56</v>
      </c>
      <c r="D60" s="10">
        <v>8</v>
      </c>
      <c r="E60" s="24"/>
      <c r="F60" s="10">
        <v>1.808</v>
      </c>
      <c r="G60" s="39"/>
    </row>
    <row r="61" spans="1:7" ht="12.75">
      <c r="A61" s="5">
        <f t="shared" si="0"/>
        <v>46</v>
      </c>
      <c r="B61" s="4"/>
      <c r="C61" s="4" t="s">
        <v>57</v>
      </c>
      <c r="D61" s="10">
        <v>16.3</v>
      </c>
      <c r="E61" s="24"/>
      <c r="F61" s="10">
        <v>0.691</v>
      </c>
      <c r="G61" s="39"/>
    </row>
    <row r="62" spans="1:7" ht="12.75">
      <c r="A62" s="5">
        <f t="shared" si="0"/>
        <v>47</v>
      </c>
      <c r="B62" s="4"/>
      <c r="C62" s="4" t="s">
        <v>41</v>
      </c>
      <c r="D62" s="10">
        <v>8</v>
      </c>
      <c r="E62" s="24"/>
      <c r="F62" s="10">
        <v>2.056</v>
      </c>
      <c r="G62" s="39"/>
    </row>
    <row r="63" spans="1:7" ht="12.75">
      <c r="A63" s="5">
        <f t="shared" si="0"/>
        <v>48</v>
      </c>
      <c r="B63" s="4"/>
      <c r="C63" s="4" t="s">
        <v>17</v>
      </c>
      <c r="D63" s="10">
        <v>8</v>
      </c>
      <c r="E63" s="24"/>
      <c r="F63" s="10">
        <v>3.025</v>
      </c>
      <c r="G63" s="40"/>
    </row>
    <row r="64" spans="1:7" ht="12.75">
      <c r="A64" s="5"/>
      <c r="B64" s="4" t="s">
        <v>5</v>
      </c>
      <c r="C64" s="4"/>
      <c r="D64" s="15">
        <f>D65+D66+D67+D68+D69+D70</f>
        <v>69</v>
      </c>
      <c r="E64" s="24">
        <v>21</v>
      </c>
      <c r="F64" s="15">
        <f>SUM(F65:F70)</f>
        <v>3.82</v>
      </c>
      <c r="G64" s="38">
        <f>E64-F64</f>
        <v>17.18</v>
      </c>
    </row>
    <row r="65" spans="1:7" ht="12.75">
      <c r="A65" s="5">
        <v>49</v>
      </c>
      <c r="B65" s="4"/>
      <c r="C65" s="4" t="s">
        <v>57</v>
      </c>
      <c r="D65" s="10">
        <v>20</v>
      </c>
      <c r="E65" s="24"/>
      <c r="F65" s="10">
        <v>1.33</v>
      </c>
      <c r="G65" s="39"/>
    </row>
    <row r="66" spans="1:7" ht="12.75">
      <c r="A66" s="5">
        <f t="shared" si="0"/>
        <v>50</v>
      </c>
      <c r="B66" s="4"/>
      <c r="C66" s="4" t="s">
        <v>58</v>
      </c>
      <c r="D66" s="10">
        <v>20</v>
      </c>
      <c r="E66" s="24"/>
      <c r="F66" s="10">
        <v>0.549</v>
      </c>
      <c r="G66" s="39"/>
    </row>
    <row r="67" spans="1:7" ht="12.75">
      <c r="A67" s="5">
        <f aca="true" t="shared" si="1" ref="A67:A89">A66+1</f>
        <v>51</v>
      </c>
      <c r="B67" s="4"/>
      <c r="C67" s="4" t="s">
        <v>47</v>
      </c>
      <c r="D67" s="10">
        <v>8</v>
      </c>
      <c r="E67" s="24"/>
      <c r="F67" s="10">
        <v>0.952</v>
      </c>
      <c r="G67" s="39"/>
    </row>
    <row r="68" spans="1:7" ht="12.75">
      <c r="A68" s="5">
        <f t="shared" si="1"/>
        <v>52</v>
      </c>
      <c r="B68" s="4"/>
      <c r="C68" s="4" t="s">
        <v>59</v>
      </c>
      <c r="D68" s="10">
        <v>5</v>
      </c>
      <c r="E68" s="24"/>
      <c r="F68" s="10">
        <v>0.006</v>
      </c>
      <c r="G68" s="39"/>
    </row>
    <row r="69" spans="1:7" ht="12.75">
      <c r="A69" s="5">
        <f t="shared" si="1"/>
        <v>53</v>
      </c>
      <c r="B69" s="4"/>
      <c r="C69" s="4" t="s">
        <v>60</v>
      </c>
      <c r="D69" s="10">
        <v>8</v>
      </c>
      <c r="E69" s="24"/>
      <c r="F69" s="10">
        <v>0.698</v>
      </c>
      <c r="G69" s="39"/>
    </row>
    <row r="70" spans="1:7" ht="12.75">
      <c r="A70" s="5">
        <f t="shared" si="1"/>
        <v>54</v>
      </c>
      <c r="B70" s="4"/>
      <c r="C70" s="4" t="s">
        <v>61</v>
      </c>
      <c r="D70" s="10">
        <v>8</v>
      </c>
      <c r="E70" s="24"/>
      <c r="F70" s="10">
        <v>0.285</v>
      </c>
      <c r="G70" s="40"/>
    </row>
    <row r="71" spans="1:7" ht="12.75">
      <c r="A71" s="5"/>
      <c r="B71" s="9" t="s">
        <v>3</v>
      </c>
      <c r="C71" s="4"/>
      <c r="D71" s="15">
        <f>SUM(D72:D75)</f>
        <v>24.368</v>
      </c>
      <c r="E71" s="24">
        <v>11.3</v>
      </c>
      <c r="F71" s="15">
        <f>SUM(F72:F75)</f>
        <v>2.9029999999999996</v>
      </c>
      <c r="G71" s="38">
        <f>E71-F71</f>
        <v>8.397000000000002</v>
      </c>
    </row>
    <row r="72" spans="1:7" ht="12.75">
      <c r="A72" s="5">
        <v>55</v>
      </c>
      <c r="B72" s="4"/>
      <c r="C72" s="4" t="s">
        <v>60</v>
      </c>
      <c r="D72" s="10">
        <v>8</v>
      </c>
      <c r="E72" s="24"/>
      <c r="F72" s="10">
        <v>1.386</v>
      </c>
      <c r="G72" s="39"/>
    </row>
    <row r="73" spans="1:7" ht="12.75">
      <c r="A73" s="5">
        <f t="shared" si="1"/>
        <v>56</v>
      </c>
      <c r="B73" s="4"/>
      <c r="C73" s="4" t="s">
        <v>62</v>
      </c>
      <c r="D73" s="10">
        <v>8</v>
      </c>
      <c r="E73" s="24"/>
      <c r="F73" s="10">
        <v>0.874</v>
      </c>
      <c r="G73" s="39"/>
    </row>
    <row r="74" spans="1:7" ht="12.75">
      <c r="A74" s="23">
        <v>57</v>
      </c>
      <c r="B74" s="4"/>
      <c r="C74" s="4" t="s">
        <v>63</v>
      </c>
      <c r="D74" s="10">
        <v>0.368</v>
      </c>
      <c r="E74" s="24"/>
      <c r="F74" s="10">
        <v>0.476</v>
      </c>
      <c r="G74" s="39"/>
    </row>
    <row r="75" spans="1:7" ht="12.75">
      <c r="A75" s="23">
        <v>58</v>
      </c>
      <c r="B75" s="4"/>
      <c r="C75" s="4" t="s">
        <v>64</v>
      </c>
      <c r="D75" s="10">
        <v>8</v>
      </c>
      <c r="E75" s="24"/>
      <c r="F75" s="10">
        <v>0.167</v>
      </c>
      <c r="G75" s="40"/>
    </row>
    <row r="76" spans="1:7" ht="12.75">
      <c r="A76" s="5"/>
      <c r="B76" s="9" t="s">
        <v>2</v>
      </c>
      <c r="C76" s="4"/>
      <c r="D76" s="15">
        <f>D82+D83</f>
        <v>20.6</v>
      </c>
      <c r="E76" s="24">
        <v>23.8</v>
      </c>
      <c r="F76" s="15">
        <f>SUM(F77:F84)</f>
        <v>4.736</v>
      </c>
      <c r="G76" s="38">
        <f>E76-F76</f>
        <v>19.064</v>
      </c>
    </row>
    <row r="77" spans="1:7" ht="12.75" customHeight="1" hidden="1">
      <c r="A77" s="5">
        <f>A75+1</f>
        <v>59</v>
      </c>
      <c r="B77" s="4"/>
      <c r="C77" s="4" t="s">
        <v>65</v>
      </c>
      <c r="D77" s="10">
        <v>32</v>
      </c>
      <c r="E77" s="24"/>
      <c r="F77" s="10">
        <v>0</v>
      </c>
      <c r="G77" s="39"/>
    </row>
    <row r="78" spans="1:7" ht="12.75" customHeight="1" hidden="1">
      <c r="A78" s="5">
        <f t="shared" si="1"/>
        <v>60</v>
      </c>
      <c r="B78" s="4"/>
      <c r="C78" s="4" t="s">
        <v>66</v>
      </c>
      <c r="D78" s="10">
        <v>12.6</v>
      </c>
      <c r="E78" s="24"/>
      <c r="F78" s="10"/>
      <c r="G78" s="39"/>
    </row>
    <row r="79" spans="1:7" ht="12.75" customHeight="1" hidden="1">
      <c r="A79" s="5">
        <f t="shared" si="1"/>
        <v>61</v>
      </c>
      <c r="B79" s="4"/>
      <c r="C79" s="4" t="s">
        <v>67</v>
      </c>
      <c r="D79" s="10">
        <v>12.6</v>
      </c>
      <c r="E79" s="24"/>
      <c r="F79" s="10"/>
      <c r="G79" s="39"/>
    </row>
    <row r="80" spans="1:7" ht="12.75" customHeight="1" hidden="1">
      <c r="A80" s="5">
        <f t="shared" si="1"/>
        <v>62</v>
      </c>
      <c r="B80" s="4"/>
      <c r="C80" s="4" t="s">
        <v>71</v>
      </c>
      <c r="D80" s="10">
        <v>8</v>
      </c>
      <c r="E80" s="24"/>
      <c r="F80" s="10"/>
      <c r="G80" s="39"/>
    </row>
    <row r="81" spans="1:7" ht="12.75" customHeight="1" hidden="1">
      <c r="A81" s="5">
        <f t="shared" si="1"/>
        <v>63</v>
      </c>
      <c r="B81" s="4"/>
      <c r="C81" s="4" t="s">
        <v>74</v>
      </c>
      <c r="D81" s="10">
        <v>10.3</v>
      </c>
      <c r="E81" s="24"/>
      <c r="F81" s="10"/>
      <c r="G81" s="39"/>
    </row>
    <row r="82" spans="1:7" ht="12.75">
      <c r="A82" s="5">
        <v>60</v>
      </c>
      <c r="B82" s="4"/>
      <c r="C82" s="4" t="s">
        <v>68</v>
      </c>
      <c r="D82" s="16">
        <v>8</v>
      </c>
      <c r="E82" s="24"/>
      <c r="F82" s="10">
        <v>1.788</v>
      </c>
      <c r="G82" s="39"/>
    </row>
    <row r="83" spans="1:7" ht="12.75">
      <c r="A83" s="5">
        <v>61</v>
      </c>
      <c r="B83" s="4"/>
      <c r="C83" s="4" t="s">
        <v>48</v>
      </c>
      <c r="D83" s="10">
        <v>12.6</v>
      </c>
      <c r="E83" s="24"/>
      <c r="F83" s="10">
        <v>2.948</v>
      </c>
      <c r="G83" s="40"/>
    </row>
    <row r="84" spans="1:6" ht="12.75" hidden="1">
      <c r="A84" s="5">
        <f t="shared" si="1"/>
        <v>62</v>
      </c>
      <c r="B84" s="4"/>
      <c r="C84" s="4" t="s">
        <v>30</v>
      </c>
      <c r="D84" s="10">
        <v>12.6</v>
      </c>
      <c r="E84" s="24"/>
      <c r="F84" s="10"/>
    </row>
    <row r="85" spans="1:7" ht="12.75">
      <c r="A85" s="5"/>
      <c r="B85" s="9" t="s">
        <v>4</v>
      </c>
      <c r="C85" s="4"/>
      <c r="D85" s="15">
        <f>SUM(D86:D90)</f>
        <v>76</v>
      </c>
      <c r="E85" s="25">
        <v>19</v>
      </c>
      <c r="F85" s="10">
        <f>SUM(F86:F90)</f>
        <v>6.19</v>
      </c>
      <c r="G85" s="25">
        <f>E85-F85</f>
        <v>12.809999999999999</v>
      </c>
    </row>
    <row r="86" spans="1:7" ht="12.75">
      <c r="A86" s="5">
        <v>62</v>
      </c>
      <c r="B86" s="4"/>
      <c r="C86" s="4" t="s">
        <v>65</v>
      </c>
      <c r="D86" s="10">
        <v>8</v>
      </c>
      <c r="E86" s="26"/>
      <c r="F86" s="10">
        <v>1.419</v>
      </c>
      <c r="G86" s="39"/>
    </row>
    <row r="87" spans="1:7" ht="12.75">
      <c r="A87" s="5">
        <v>63</v>
      </c>
      <c r="B87" s="4"/>
      <c r="C87" s="4" t="s">
        <v>57</v>
      </c>
      <c r="D87" s="10">
        <v>20</v>
      </c>
      <c r="E87" s="26"/>
      <c r="F87" s="10">
        <v>1.083</v>
      </c>
      <c r="G87" s="39"/>
    </row>
    <row r="88" spans="1:7" ht="12.75">
      <c r="A88" s="5">
        <f t="shared" si="1"/>
        <v>64</v>
      </c>
      <c r="B88" s="4"/>
      <c r="C88" s="4" t="s">
        <v>58</v>
      </c>
      <c r="D88" s="10">
        <v>32</v>
      </c>
      <c r="E88" s="26"/>
      <c r="F88" s="10">
        <v>1.754</v>
      </c>
      <c r="G88" s="39"/>
    </row>
    <row r="89" spans="1:7" ht="12.75">
      <c r="A89" s="5">
        <f t="shared" si="1"/>
        <v>65</v>
      </c>
      <c r="B89" s="4"/>
      <c r="C89" s="4" t="s">
        <v>69</v>
      </c>
      <c r="D89" s="10">
        <v>8</v>
      </c>
      <c r="E89" s="26"/>
      <c r="F89" s="10">
        <v>0.904</v>
      </c>
      <c r="G89" s="39"/>
    </row>
    <row r="90" spans="1:7" ht="12.75">
      <c r="A90" s="5">
        <f>A89+1</f>
        <v>66</v>
      </c>
      <c r="B90" s="4"/>
      <c r="C90" s="4" t="s">
        <v>70</v>
      </c>
      <c r="D90" s="10">
        <v>8</v>
      </c>
      <c r="E90" s="26"/>
      <c r="F90" s="18">
        <v>1.03</v>
      </c>
      <c r="G90" s="40"/>
    </row>
    <row r="91" spans="1:6" ht="12.75" hidden="1">
      <c r="A91" s="5"/>
      <c r="B91" s="9" t="s">
        <v>75</v>
      </c>
      <c r="C91" s="20" t="s">
        <v>76</v>
      </c>
      <c r="D91" s="10">
        <v>3</v>
      </c>
      <c r="E91" s="13">
        <v>7.8</v>
      </c>
      <c r="F91" s="10">
        <v>3.307</v>
      </c>
    </row>
    <row r="92" spans="1:7" ht="22.5" customHeight="1">
      <c r="A92" s="5"/>
      <c r="B92" s="1" t="s">
        <v>1</v>
      </c>
      <c r="C92" s="7"/>
      <c r="D92" s="14">
        <f>D5+D10+D18+D26+D34+D37+D50+D57+D64+D71+D76+D85</f>
        <v>746.5680000000001</v>
      </c>
      <c r="E92" s="11">
        <f>SUM(E5:E91)</f>
        <v>221.47700000000003</v>
      </c>
      <c r="F92" s="14">
        <f>F5+F10+F18+F26+F37+F34+F50+F57+F64+F71+F76+F85</f>
        <v>77.14800000000001</v>
      </c>
      <c r="G92" s="11">
        <f>E92-F92</f>
        <v>144.329</v>
      </c>
    </row>
    <row r="94" spans="4:5" ht="12.75">
      <c r="D94" s="17"/>
      <c r="E94" s="12"/>
    </row>
    <row r="95" spans="4:6" ht="12.75">
      <c r="D95" s="12"/>
      <c r="F95" s="12"/>
    </row>
    <row r="96" spans="4:6" ht="12.75">
      <c r="D96" s="12"/>
      <c r="F96" s="17"/>
    </row>
  </sheetData>
  <sheetProtection/>
  <mergeCells count="29">
    <mergeCell ref="G85:G90"/>
    <mergeCell ref="G37:G49"/>
    <mergeCell ref="G50:G56"/>
    <mergeCell ref="G57:G63"/>
    <mergeCell ref="G64:G70"/>
    <mergeCell ref="G71:G75"/>
    <mergeCell ref="G76:G83"/>
    <mergeCell ref="G5:G9"/>
    <mergeCell ref="G10:G17"/>
    <mergeCell ref="D3:G3"/>
    <mergeCell ref="G18:G25"/>
    <mergeCell ref="G26:G33"/>
    <mergeCell ref="G34:G36"/>
    <mergeCell ref="A1:F1"/>
    <mergeCell ref="E50:E56"/>
    <mergeCell ref="B3:B4"/>
    <mergeCell ref="A3:A4"/>
    <mergeCell ref="C3:C4"/>
    <mergeCell ref="E18:E25"/>
    <mergeCell ref="E10:E17"/>
    <mergeCell ref="E26:E33"/>
    <mergeCell ref="E5:E9"/>
    <mergeCell ref="E76:E84"/>
    <mergeCell ref="E71:E75"/>
    <mergeCell ref="E57:E63"/>
    <mergeCell ref="E64:E70"/>
    <mergeCell ref="E34:E36"/>
    <mergeCell ref="E85:E90"/>
    <mergeCell ref="E37:E49"/>
  </mergeCells>
  <printOptions horizontalCentered="1"/>
  <pageMargins left="0.3937007874015748" right="0.15748031496062992" top="0.31496062992125984" bottom="0.5511811023622047" header="0.11811023622047245" footer="0.4724409448818898"/>
  <pageSetup horizontalDpi="300" verticalDpi="300" orientation="portrait" paperSize="9" scale="62" r:id="rId1"/>
  <ignoredErrors>
    <ignoredError sqref="D85 F8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azat</dc:creator>
  <cp:keywords/>
  <dc:description/>
  <cp:lastModifiedBy>Гагарин В.В.</cp:lastModifiedBy>
  <cp:lastPrinted>2023-04-25T05:58:31Z</cp:lastPrinted>
  <dcterms:created xsi:type="dcterms:W3CDTF">2008-09-15T02:20:37Z</dcterms:created>
  <dcterms:modified xsi:type="dcterms:W3CDTF">2023-05-03T04:32:02Z</dcterms:modified>
  <cp:category/>
  <cp:version/>
  <cp:contentType/>
  <cp:contentStatus/>
</cp:coreProperties>
</file>